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  <sheet name="Hoja2" sheetId="2" r:id="rId2"/>
    <sheet name="Hoja3" sheetId="3" r:id="rId3"/>
  </sheets>
  <definedNames>
    <definedName name="_xlnm.Print_Area" localSheetId="0">Hoja1!$B$1:$J$54</definedName>
  </definedNames>
  <calcPr calcId="144525"/>
</workbook>
</file>

<file path=xl/calcChain.xml><?xml version="1.0" encoding="utf-8"?>
<calcChain xmlns="http://schemas.openxmlformats.org/spreadsheetml/2006/main">
  <c r="J38" i="1" l="1"/>
  <c r="G38" i="1"/>
  <c r="J37" i="1"/>
  <c r="G37" i="1"/>
  <c r="I36" i="1"/>
  <c r="I29" i="1" s="1"/>
  <c r="I50" i="1" s="1"/>
  <c r="H36" i="1"/>
  <c r="F36" i="1"/>
  <c r="F29" i="1" s="1"/>
  <c r="F50" i="1" s="1"/>
  <c r="E36" i="1"/>
  <c r="J35" i="1"/>
  <c r="J34" i="1"/>
  <c r="G34" i="1"/>
  <c r="I33" i="1"/>
  <c r="H33" i="1"/>
  <c r="H29" i="1" s="1"/>
  <c r="H50" i="1" s="1"/>
  <c r="F33" i="1"/>
  <c r="E33" i="1"/>
  <c r="G33" i="1" s="1"/>
  <c r="E29" i="1" l="1"/>
  <c r="E50" i="1" s="1"/>
  <c r="J36" i="1"/>
  <c r="G36" i="1"/>
  <c r="G29" i="1" s="1"/>
  <c r="J33" i="1"/>
  <c r="J29" i="1" l="1"/>
  <c r="I15" i="1" l="1"/>
  <c r="H15" i="1"/>
  <c r="E15" i="1"/>
  <c r="J48" i="1"/>
  <c r="G48" i="1"/>
  <c r="J46" i="1"/>
  <c r="J45" i="1" s="1"/>
  <c r="J44" i="1" s="1"/>
  <c r="J43" i="1" s="1"/>
  <c r="G46" i="1"/>
  <c r="G45" i="1" s="1"/>
  <c r="G44" i="1" s="1"/>
  <c r="G43" i="1" s="1"/>
  <c r="J42" i="1"/>
  <c r="J41" i="1" s="1"/>
  <c r="G42" i="1"/>
  <c r="I41" i="1"/>
  <c r="H41" i="1"/>
  <c r="F41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F15" i="1"/>
  <c r="J14" i="1"/>
  <c r="J13" i="1"/>
  <c r="G13" i="1"/>
  <c r="I12" i="1"/>
  <c r="H12" i="1"/>
  <c r="F12" i="1"/>
  <c r="E12" i="1"/>
  <c r="G12" i="1" s="1"/>
  <c r="J11" i="1"/>
  <c r="G11" i="1"/>
  <c r="J10" i="1"/>
  <c r="G10" i="1"/>
  <c r="J9" i="1"/>
  <c r="G9" i="1"/>
  <c r="J8" i="1"/>
  <c r="G8" i="1"/>
  <c r="G41" i="1" l="1"/>
  <c r="G50" i="1"/>
  <c r="G15" i="1"/>
  <c r="G23" i="1" s="1"/>
  <c r="J15" i="1"/>
  <c r="G47" i="1"/>
  <c r="F23" i="1"/>
  <c r="H23" i="1"/>
  <c r="J47" i="1"/>
  <c r="I23" i="1"/>
  <c r="E23" i="1"/>
  <c r="J12" i="1"/>
  <c r="J23" i="1" l="1"/>
  <c r="J50" i="1"/>
</calcChain>
</file>

<file path=xl/comments1.xml><?xml version="1.0" encoding="utf-8"?>
<comments xmlns="http://schemas.openxmlformats.org/spreadsheetml/2006/main">
  <authors>
    <author>DGCG</author>
  </authors>
  <commentList>
    <comment ref="H51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<sst xmlns="http://schemas.openxmlformats.org/spreadsheetml/2006/main" count="68" uniqueCount="36">
  <si>
    <t>ESTADO ANALÍTICO DE INGRESOS</t>
  </si>
  <si>
    <t>DEL 01 DE ENERO AL 31 DE MARZO DE 2018</t>
  </si>
  <si>
    <t>UNIVERSIDAD POLITÉCNICA DE JUVENTINO ROSAS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</si>
  <si>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</si>
  <si>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</si>
  <si>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</si>
  <si>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</si>
  <si>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</si>
  <si>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</si>
  <si>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</si>
  <si>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</si>
  <si>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</si>
  <si>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</si>
  <si>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</si>
  <si>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</si>
  <si>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</si>
  <si>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</si>
  <si>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</si>
  <si>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</si>
  <si>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</si>
  <si>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</si>
  <si>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</si>
  <si>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</si>
  <si>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</si>
  <si>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</si>
  <si>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</si>
  <si>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</si>
  <si>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</si>
  <si>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</si>
  <si>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</si>
  <si>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</si>
  <si>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</si>
  <si>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Bajo protesta de decir verdad declaramos que los Estados Financieros y sus Notas son razonablemente correctos y responsabilidad del emisor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</si>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</sst>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2" fillId="2" borderId="0" xfId="0" applyFont="1" applyFill="1" applyBorder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" fontId="2" fillId="0" borderId="0" xfId="0" applyNumberFormat="1" applyFont="1"/>
    <xf numFmtId="4" fontId="0" fillId="0" borderId="0" xfId="0" applyNumberFormat="1"/>
    <xf numFmtId="43" fontId="2" fillId="0" borderId="0" xfId="0" applyNumberFormat="1" applyFont="1"/>
    <xf numFmtId="0" fontId="7" fillId="2" borderId="0" xfId="2" applyFont="1" applyFill="1"/>
    <xf numFmtId="4" fontId="0" fillId="0" borderId="0" xfId="0" applyNumberForma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6" fillId="2" borderId="12" xfId="1" applyFont="1" applyFill="1" applyBorder="1" applyAlignment="1">
      <alignment vertical="center" wrapText="1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5" fillId="0" borderId="9" xfId="1" applyFont="1" applyFill="1" applyBorder="1" applyAlignment="1">
      <alignment horizontal="center"/>
    </xf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/>
    </xf>
    <xf numFmtId="43" fontId="6" fillId="0" borderId="7" xfId="1" applyFont="1" applyFill="1" applyBorder="1" applyAlignment="1">
      <alignment vertical="center" wrapText="1"/>
    </xf>
    <xf numFmtId="43" fontId="6" fillId="0" borderId="8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/>
    <xf numFmtId="0" fontId="6" fillId="2" borderId="8" xfId="0" applyFont="1" applyFill="1" applyBorder="1" applyAlignment="1">
      <alignment vertical="center" wrapText="1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top" wrapText="1"/>
    </xf>
    <xf numFmtId="43" fontId="7" fillId="0" borderId="8" xfId="1" applyFont="1" applyFill="1" applyBorder="1" applyAlignment="1">
      <alignment horizontal="center"/>
    </xf>
    <xf numFmtId="0" fontId="5" fillId="2" borderId="0" xfId="2" applyFont="1" applyFill="1" applyBorder="1"/>
    <xf numFmtId="0" fontId="6" fillId="2" borderId="7" xfId="0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="80" zoomScaleNormal="80" workbookViewId="0">
      <selection activeCell="M31" sqref="M31"/>
    </sheetView>
  </sheetViews>
  <sheetFormatPr baseColWidth="10" defaultColWidth="11.44140625" defaultRowHeight="13.2" x14ac:dyDescent="0.25"/>
  <cols>
    <col min="1" max="1" width="1.109375" style="1" customWidth="1"/>
    <col min="2" max="2" width="6.6640625" style="3" customWidth="1"/>
    <col min="3" max="3" width="3.6640625" style="3" customWidth="1"/>
    <col min="4" max="4" width="46.44140625" style="3" customWidth="1"/>
    <col min="5" max="9" width="15.6640625" style="3" customWidth="1"/>
    <col min="10" max="10" width="17" style="3" customWidth="1"/>
    <col min="11" max="11" width="2" style="1" customWidth="1"/>
    <col min="12" max="12" width="14.109375" style="3" bestFit="1" customWidth="1"/>
    <col min="13" max="13" width="12.6640625" style="3" bestFit="1" customWidth="1"/>
    <col min="14" max="14" width="18.109375" style="3" bestFit="1" customWidth="1"/>
    <col min="15" max="16384" width="11.44140625" style="3"/>
  </cols>
  <sheetData>
    <row r="1" spans="1:11" x14ac:dyDescent="0.25">
      <c r="B1" s="2" t="s">
        <v>2</v>
      </c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B2" s="4"/>
      <c r="C2" s="4"/>
      <c r="D2" s="2" t="s">
        <v>0</v>
      </c>
      <c r="E2" s="2"/>
      <c r="F2" s="2"/>
      <c r="G2" s="2"/>
      <c r="H2" s="2"/>
      <c r="I2" s="2"/>
      <c r="J2" s="2"/>
      <c r="K2" s="3"/>
    </row>
    <row r="3" spans="1:11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8"/>
      <c r="B4" s="9" t="s">
        <v>3</v>
      </c>
      <c r="C4" s="9"/>
      <c r="D4" s="9"/>
      <c r="E4" s="9" t="s">
        <v>4</v>
      </c>
      <c r="F4" s="9"/>
      <c r="G4" s="9"/>
      <c r="H4" s="9"/>
      <c r="I4" s="9"/>
      <c r="J4" s="10" t="s">
        <v>5</v>
      </c>
      <c r="K4" s="3"/>
    </row>
    <row r="5" spans="1:11" ht="26.4" x14ac:dyDescent="0.25">
      <c r="A5" s="5"/>
      <c r="B5" s="9"/>
      <c r="C5" s="9"/>
      <c r="D5" s="9"/>
      <c r="E5" s="11" t="s">
        <v>6</v>
      </c>
      <c r="F5" s="12" t="s">
        <v>7</v>
      </c>
      <c r="G5" s="11" t="s">
        <v>8</v>
      </c>
      <c r="H5" s="11" t="s">
        <v>9</v>
      </c>
      <c r="I5" s="11" t="s">
        <v>10</v>
      </c>
      <c r="J5" s="10"/>
      <c r="K5" s="3"/>
    </row>
    <row r="6" spans="1:11" x14ac:dyDescent="0.25">
      <c r="A6" s="5"/>
      <c r="B6" s="9"/>
      <c r="C6" s="9"/>
      <c r="D6" s="9"/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3"/>
    </row>
    <row r="7" spans="1:11" x14ac:dyDescent="0.25">
      <c r="A7" s="13"/>
      <c r="B7" s="14"/>
      <c r="C7" s="15"/>
      <c r="D7" s="16"/>
      <c r="E7" s="17"/>
      <c r="F7" s="18"/>
      <c r="G7" s="18"/>
      <c r="H7" s="18"/>
      <c r="I7" s="18"/>
      <c r="J7" s="18"/>
      <c r="K7" s="3"/>
    </row>
    <row r="8" spans="1:11" x14ac:dyDescent="0.25">
      <c r="A8" s="13"/>
      <c r="B8" s="19" t="s">
        <v>17</v>
      </c>
      <c r="C8" s="20"/>
      <c r="D8" s="21"/>
      <c r="E8" s="22">
        <v>0</v>
      </c>
      <c r="F8" s="22">
        <v>0</v>
      </c>
      <c r="G8" s="22">
        <f>+E8+F8</f>
        <v>0</v>
      </c>
      <c r="H8" s="22">
        <v>0</v>
      </c>
      <c r="I8" s="22">
        <v>0</v>
      </c>
      <c r="J8" s="22">
        <f t="shared" ref="J8:J22" si="0">+I8-E8</f>
        <v>0</v>
      </c>
      <c r="K8" s="3"/>
    </row>
    <row r="9" spans="1:11" x14ac:dyDescent="0.25">
      <c r="A9" s="13"/>
      <c r="B9" s="19" t="s">
        <v>18</v>
      </c>
      <c r="C9" s="20"/>
      <c r="D9" s="21"/>
      <c r="E9" s="22">
        <v>0</v>
      </c>
      <c r="F9" s="22">
        <v>0</v>
      </c>
      <c r="G9" s="22">
        <f>+E9+F9</f>
        <v>0</v>
      </c>
      <c r="H9" s="22">
        <v>0</v>
      </c>
      <c r="I9" s="22">
        <v>0</v>
      </c>
      <c r="J9" s="22">
        <f t="shared" si="0"/>
        <v>0</v>
      </c>
      <c r="K9" s="3"/>
    </row>
    <row r="10" spans="1:11" x14ac:dyDescent="0.25">
      <c r="A10" s="13"/>
      <c r="B10" s="19" t="s">
        <v>19</v>
      </c>
      <c r="C10" s="20"/>
      <c r="D10" s="21"/>
      <c r="E10" s="22">
        <v>0</v>
      </c>
      <c r="F10" s="22">
        <v>0</v>
      </c>
      <c r="G10" s="22">
        <f>+E10+F10</f>
        <v>0</v>
      </c>
      <c r="H10" s="22">
        <v>0</v>
      </c>
      <c r="I10" s="22">
        <v>0</v>
      </c>
      <c r="J10" s="22">
        <f t="shared" si="0"/>
        <v>0</v>
      </c>
      <c r="K10" s="3"/>
    </row>
    <row r="11" spans="1:11" x14ac:dyDescent="0.25">
      <c r="A11" s="13"/>
      <c r="B11" s="19" t="s">
        <v>20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 t="shared" si="0"/>
        <v>0</v>
      </c>
      <c r="K11" s="3"/>
    </row>
    <row r="12" spans="1:11" x14ac:dyDescent="0.25">
      <c r="A12" s="13"/>
      <c r="B12" s="19" t="s">
        <v>21</v>
      </c>
      <c r="C12" s="20"/>
      <c r="D12" s="21"/>
      <c r="E12" s="23">
        <f>+E13</f>
        <v>1241500</v>
      </c>
      <c r="F12" s="23">
        <f>+F13</f>
        <v>423740</v>
      </c>
      <c r="G12" s="23">
        <f>+E12+F12</f>
        <v>1665240</v>
      </c>
      <c r="H12" s="23">
        <f>+H13</f>
        <v>1128105.6200000001</v>
      </c>
      <c r="I12" s="23">
        <f>+I13</f>
        <v>1128105.6200000001</v>
      </c>
      <c r="J12" s="23">
        <f>+I12-E12</f>
        <v>-113394.37999999989</v>
      </c>
      <c r="K12" s="3"/>
    </row>
    <row r="13" spans="1:11" x14ac:dyDescent="0.25">
      <c r="A13" s="13"/>
      <c r="B13" s="24"/>
      <c r="C13" s="20" t="s">
        <v>22</v>
      </c>
      <c r="D13" s="21"/>
      <c r="E13" s="23">
        <v>1241500</v>
      </c>
      <c r="F13" s="23">
        <v>423740</v>
      </c>
      <c r="G13" s="23">
        <f>E13+F13</f>
        <v>1665240</v>
      </c>
      <c r="H13" s="25">
        <v>1128105.6200000001</v>
      </c>
      <c r="I13" s="26">
        <v>1128105.6200000001</v>
      </c>
      <c r="J13" s="23">
        <f t="shared" si="0"/>
        <v>-113394.37999999989</v>
      </c>
      <c r="K13" s="3"/>
    </row>
    <row r="14" spans="1:11" ht="12" customHeight="1" x14ac:dyDescent="0.25">
      <c r="A14" s="13"/>
      <c r="B14" s="24"/>
      <c r="C14" s="20" t="s">
        <v>23</v>
      </c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f t="shared" si="0"/>
        <v>0</v>
      </c>
    </row>
    <row r="15" spans="1:11" ht="12" customHeight="1" x14ac:dyDescent="0.25">
      <c r="A15" s="13"/>
      <c r="B15" s="19" t="s">
        <v>24</v>
      </c>
      <c r="C15" s="20"/>
      <c r="D15" s="21"/>
      <c r="E15" s="23">
        <f>+E16+E17</f>
        <v>3000</v>
      </c>
      <c r="F15" s="23">
        <f>+F16</f>
        <v>1075863.6499999999</v>
      </c>
      <c r="G15" s="23">
        <f>+G16+G17</f>
        <v>1078863.6499999999</v>
      </c>
      <c r="H15" s="23">
        <f>+H16+H17</f>
        <v>115415.88</v>
      </c>
      <c r="I15" s="23">
        <f>+I16+I17</f>
        <v>115415.88</v>
      </c>
      <c r="J15" s="23">
        <f>+J16+J17</f>
        <v>112415.88</v>
      </c>
    </row>
    <row r="16" spans="1:11" ht="12" customHeight="1" x14ac:dyDescent="0.3">
      <c r="A16" s="13">
        <v>1446002.25</v>
      </c>
      <c r="B16" s="24"/>
      <c r="C16" s="20" t="s">
        <v>22</v>
      </c>
      <c r="D16" s="21"/>
      <c r="E16" s="23">
        <v>3000</v>
      </c>
      <c r="F16" s="27">
        <v>1075863.6499999999</v>
      </c>
      <c r="G16" s="23">
        <f>E16+F16</f>
        <v>1078863.6499999999</v>
      </c>
      <c r="H16" s="23">
        <v>115415.88</v>
      </c>
      <c r="I16" s="23">
        <v>115415.88</v>
      </c>
      <c r="J16" s="23">
        <f t="shared" si="0"/>
        <v>112415.88</v>
      </c>
    </row>
    <row r="17" spans="1:14" ht="12" customHeight="1" x14ac:dyDescent="0.25">
      <c r="A17" s="13"/>
      <c r="B17" s="24"/>
      <c r="C17" s="20" t="s">
        <v>23</v>
      </c>
      <c r="D17" s="21"/>
      <c r="E17" s="23">
        <v>0</v>
      </c>
      <c r="F17" s="23">
        <v>0</v>
      </c>
      <c r="G17" s="23">
        <f>E17+F17</f>
        <v>0</v>
      </c>
      <c r="H17" s="23">
        <v>0</v>
      </c>
      <c r="I17" s="23">
        <v>0</v>
      </c>
      <c r="J17" s="23">
        <f t="shared" si="0"/>
        <v>0</v>
      </c>
    </row>
    <row r="18" spans="1:14" ht="12" customHeight="1" x14ac:dyDescent="0.25">
      <c r="A18" s="13"/>
      <c r="B18" s="19" t="s">
        <v>25</v>
      </c>
      <c r="C18" s="20"/>
      <c r="D18" s="21"/>
      <c r="E18" s="23">
        <v>0</v>
      </c>
      <c r="F18" s="23">
        <v>0</v>
      </c>
      <c r="G18" s="23">
        <f t="shared" ref="G18:G22" si="1">+E18+F18</f>
        <v>0</v>
      </c>
      <c r="H18" s="23">
        <v>0</v>
      </c>
      <c r="I18" s="23">
        <v>0</v>
      </c>
      <c r="J18" s="23">
        <f t="shared" si="0"/>
        <v>0</v>
      </c>
    </row>
    <row r="19" spans="1:14" ht="12" customHeight="1" x14ac:dyDescent="0.25">
      <c r="A19" s="13"/>
      <c r="B19" s="19" t="s">
        <v>26</v>
      </c>
      <c r="C19" s="20"/>
      <c r="D19" s="21"/>
      <c r="E19" s="23">
        <v>0</v>
      </c>
      <c r="F19" s="23">
        <v>0</v>
      </c>
      <c r="G19" s="23">
        <f t="shared" si="1"/>
        <v>0</v>
      </c>
      <c r="H19" s="23">
        <v>0</v>
      </c>
      <c r="I19" s="23">
        <v>0</v>
      </c>
      <c r="J19" s="23">
        <f t="shared" si="0"/>
        <v>0</v>
      </c>
      <c r="L19" s="28"/>
    </row>
    <row r="20" spans="1:14" ht="12" customHeight="1" x14ac:dyDescent="0.3">
      <c r="A20" s="29"/>
      <c r="B20" s="19" t="s">
        <v>27</v>
      </c>
      <c r="C20" s="20"/>
      <c r="D20" s="21"/>
      <c r="E20" s="30">
        <v>33736655.340000004</v>
      </c>
      <c r="F20" s="23">
        <v>178689.3</v>
      </c>
      <c r="G20" s="23">
        <f t="shared" si="1"/>
        <v>33915344.640000001</v>
      </c>
      <c r="H20" s="23">
        <v>12242675.51</v>
      </c>
      <c r="I20" s="23">
        <v>12242675.51</v>
      </c>
      <c r="J20" s="23">
        <f t="shared" si="0"/>
        <v>-21493979.830000006</v>
      </c>
      <c r="L20" s="28"/>
    </row>
    <row r="21" spans="1:14" ht="12" customHeight="1" x14ac:dyDescent="0.25">
      <c r="A21" s="13"/>
      <c r="B21" s="19" t="s">
        <v>28</v>
      </c>
      <c r="C21" s="20"/>
      <c r="D21" s="21"/>
      <c r="E21" s="22">
        <v>0</v>
      </c>
      <c r="F21" s="23">
        <v>0</v>
      </c>
      <c r="G21" s="22">
        <f t="shared" si="1"/>
        <v>0</v>
      </c>
      <c r="H21" s="22">
        <v>0</v>
      </c>
      <c r="I21" s="22">
        <v>0</v>
      </c>
      <c r="J21" s="22">
        <f t="shared" si="0"/>
        <v>0</v>
      </c>
    </row>
    <row r="22" spans="1:14" ht="12" customHeight="1" x14ac:dyDescent="0.25">
      <c r="A22" s="13"/>
      <c r="B22" s="31"/>
      <c r="C22" s="32"/>
      <c r="D22" s="33"/>
      <c r="E22" s="34"/>
      <c r="F22" s="35"/>
      <c r="G22" s="36">
        <f t="shared" si="1"/>
        <v>0</v>
      </c>
      <c r="H22" s="36">
        <v>0</v>
      </c>
      <c r="I22" s="36">
        <v>0</v>
      </c>
      <c r="J22" s="22">
        <f t="shared" si="0"/>
        <v>0</v>
      </c>
    </row>
    <row r="23" spans="1:14" ht="12" customHeight="1" x14ac:dyDescent="0.25">
      <c r="A23" s="5"/>
      <c r="B23" s="37"/>
      <c r="C23" s="38"/>
      <c r="D23" s="39" t="s">
        <v>29</v>
      </c>
      <c r="E23" s="22">
        <f>SUM(E8+E9+E10+E11+E12+E15+E18+E19+E20+E21)</f>
        <v>34981155.340000004</v>
      </c>
      <c r="F23" s="22">
        <f>SUM(F8+F9+F10+F11+F12+F15+F18+F19+F20+F21)</f>
        <v>1678292.95</v>
      </c>
      <c r="G23" s="22">
        <f>SUM(G8+G9+G10+G11+G12+G15+G18+G19+G20+G21)</f>
        <v>36659448.289999999</v>
      </c>
      <c r="H23" s="22">
        <f>SUM(H8+H9+H10+H11+H12+H15+H18+H19+H20+H21)</f>
        <v>13486197.01</v>
      </c>
      <c r="I23" s="36">
        <f>SUM(I8+I9+I10+I11+I12+I15+I18+I19+I20+I21)</f>
        <v>13486197.01</v>
      </c>
      <c r="J23" s="40">
        <f>IF(I23&gt;E23,I23-E23,0)</f>
        <v>0</v>
      </c>
    </row>
    <row r="24" spans="1:14" ht="12" customHeight="1" x14ac:dyDescent="0.25">
      <c r="A24" s="13"/>
      <c r="B24" s="41"/>
      <c r="C24" s="41"/>
      <c r="D24" s="41"/>
      <c r="E24" s="42"/>
      <c r="F24" s="42"/>
      <c r="G24" s="42"/>
      <c r="H24" s="43" t="s">
        <v>30</v>
      </c>
      <c r="I24" s="44"/>
      <c r="J24" s="45"/>
    </row>
    <row r="25" spans="1:14" ht="12" customHeight="1" x14ac:dyDescent="0.25">
      <c r="A25" s="5"/>
      <c r="B25" s="5"/>
      <c r="C25" s="5"/>
      <c r="D25" s="5"/>
      <c r="E25" s="7"/>
      <c r="F25" s="7"/>
      <c r="G25" s="7"/>
      <c r="H25" s="7"/>
      <c r="I25" s="7"/>
      <c r="J25" s="7"/>
    </row>
    <row r="26" spans="1:14" ht="12" customHeight="1" x14ac:dyDescent="0.25">
      <c r="A26" s="5"/>
      <c r="B26" s="10" t="s">
        <v>31</v>
      </c>
      <c r="C26" s="10"/>
      <c r="D26" s="10"/>
      <c r="E26" s="9" t="s">
        <v>4</v>
      </c>
      <c r="F26" s="9"/>
      <c r="G26" s="9"/>
      <c r="H26" s="9"/>
      <c r="I26" s="9"/>
      <c r="J26" s="10" t="s">
        <v>5</v>
      </c>
      <c r="N26" s="46"/>
    </row>
    <row r="27" spans="1:14" ht="26.4" x14ac:dyDescent="0.25">
      <c r="A27" s="5"/>
      <c r="B27" s="10"/>
      <c r="C27" s="10"/>
      <c r="D27" s="10"/>
      <c r="E27" s="11" t="s">
        <v>6</v>
      </c>
      <c r="F27" s="12" t="s">
        <v>7</v>
      </c>
      <c r="G27" s="11" t="s">
        <v>8</v>
      </c>
      <c r="H27" s="11" t="s">
        <v>9</v>
      </c>
      <c r="I27" s="11" t="s">
        <v>10</v>
      </c>
      <c r="J27" s="10"/>
      <c r="N27" s="26"/>
    </row>
    <row r="28" spans="1:14" ht="12" customHeight="1" x14ac:dyDescent="0.25">
      <c r="A28" s="5"/>
      <c r="B28" s="10"/>
      <c r="C28" s="10"/>
      <c r="D28" s="10"/>
      <c r="E28" s="11" t="s">
        <v>11</v>
      </c>
      <c r="F28" s="11" t="s">
        <v>12</v>
      </c>
      <c r="G28" s="11" t="s">
        <v>13</v>
      </c>
      <c r="H28" s="11" t="s">
        <v>14</v>
      </c>
      <c r="I28" s="11" t="s">
        <v>15</v>
      </c>
      <c r="J28" s="11" t="s">
        <v>16</v>
      </c>
    </row>
    <row r="29" spans="1:14" ht="12" customHeight="1" x14ac:dyDescent="0.25">
      <c r="A29" s="13"/>
      <c r="B29" s="52" t="s">
        <v>33</v>
      </c>
      <c r="C29" s="60"/>
      <c r="D29" s="16"/>
      <c r="E29" s="59">
        <f>+E33+E36+E40</f>
        <v>34981155.340000004</v>
      </c>
      <c r="F29" s="59">
        <f t="shared" ref="F29:J29" si="2">+F33+F36+F40</f>
        <v>1678292.95</v>
      </c>
      <c r="G29" s="59">
        <f t="shared" si="2"/>
        <v>36659448.289999999</v>
      </c>
      <c r="H29" s="59">
        <f t="shared" si="2"/>
        <v>13486197.01</v>
      </c>
      <c r="I29" s="59">
        <f t="shared" si="2"/>
        <v>13486197.01</v>
      </c>
      <c r="J29" s="59">
        <f t="shared" si="2"/>
        <v>-21494958.330000006</v>
      </c>
    </row>
    <row r="30" spans="1:14" ht="12" customHeight="1" x14ac:dyDescent="0.25">
      <c r="A30" s="13"/>
      <c r="B30" s="19" t="s">
        <v>17</v>
      </c>
      <c r="C30" s="20"/>
      <c r="D30" s="21"/>
      <c r="E30" s="51">
        <v>0</v>
      </c>
      <c r="F30" s="47">
        <v>0</v>
      </c>
      <c r="G30" s="47">
        <v>0</v>
      </c>
      <c r="H30" s="47">
        <v>0</v>
      </c>
      <c r="I30" s="47">
        <v>0</v>
      </c>
      <c r="J30" s="48">
        <v>0</v>
      </c>
    </row>
    <row r="31" spans="1:14" ht="12" customHeight="1" x14ac:dyDescent="0.25">
      <c r="A31" s="13">
        <v>0</v>
      </c>
      <c r="B31" s="19" t="s">
        <v>19</v>
      </c>
      <c r="C31" s="20"/>
      <c r="D31" s="21"/>
      <c r="E31" s="51">
        <v>0</v>
      </c>
      <c r="F31" s="47">
        <v>0</v>
      </c>
      <c r="G31" s="47">
        <v>0</v>
      </c>
      <c r="H31" s="47">
        <v>0</v>
      </c>
      <c r="I31" s="47">
        <v>0</v>
      </c>
      <c r="J31" s="48">
        <v>0</v>
      </c>
      <c r="M31" s="26"/>
    </row>
    <row r="32" spans="1:14" ht="12" customHeight="1" x14ac:dyDescent="0.25">
      <c r="A32" s="13"/>
      <c r="B32" s="19" t="s">
        <v>20</v>
      </c>
      <c r="C32" s="20"/>
      <c r="D32" s="21"/>
      <c r="E32" s="51">
        <v>0</v>
      </c>
      <c r="F32" s="47">
        <v>0</v>
      </c>
      <c r="G32" s="47">
        <v>0</v>
      </c>
      <c r="H32" s="47">
        <v>0</v>
      </c>
      <c r="I32" s="47">
        <v>0</v>
      </c>
      <c r="J32" s="48">
        <v>0</v>
      </c>
      <c r="M32" s="26"/>
    </row>
    <row r="33" spans="1:14" ht="12" customHeight="1" x14ac:dyDescent="0.25">
      <c r="A33" s="13"/>
      <c r="B33" s="19" t="s">
        <v>21</v>
      </c>
      <c r="C33" s="20"/>
      <c r="D33" s="21"/>
      <c r="E33" s="23">
        <f>+E34</f>
        <v>1241500</v>
      </c>
      <c r="F33" s="23">
        <f>+F34</f>
        <v>423740</v>
      </c>
      <c r="G33" s="23">
        <f>+E33+F33</f>
        <v>1665240</v>
      </c>
      <c r="H33" s="23">
        <f>+H34</f>
        <v>1128105.6200000001</v>
      </c>
      <c r="I33" s="23">
        <f>+I34</f>
        <v>1128105.6200000001</v>
      </c>
      <c r="J33" s="23">
        <f>+I33-E33</f>
        <v>-113394.37999999989</v>
      </c>
      <c r="M33" s="26"/>
    </row>
    <row r="34" spans="1:14" ht="12" customHeight="1" x14ac:dyDescent="0.25">
      <c r="A34" s="13"/>
      <c r="B34" s="24"/>
      <c r="C34" s="20" t="s">
        <v>22</v>
      </c>
      <c r="D34" s="21"/>
      <c r="E34" s="23">
        <v>1241500</v>
      </c>
      <c r="F34" s="23">
        <v>423740</v>
      </c>
      <c r="G34" s="23">
        <f>E34+F34</f>
        <v>1665240</v>
      </c>
      <c r="H34" s="25">
        <v>1128105.6200000001</v>
      </c>
      <c r="I34" s="26">
        <v>1128105.6200000001</v>
      </c>
      <c r="J34" s="23">
        <f t="shared" ref="J34:J35" si="3">+I34-E34</f>
        <v>-113394.37999999989</v>
      </c>
    </row>
    <row r="35" spans="1:14" ht="12" customHeight="1" x14ac:dyDescent="0.25">
      <c r="A35" s="13"/>
      <c r="B35" s="24"/>
      <c r="C35" s="20" t="s">
        <v>23</v>
      </c>
      <c r="D35" s="21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f t="shared" si="3"/>
        <v>0</v>
      </c>
    </row>
    <row r="36" spans="1:14" ht="12" customHeight="1" x14ac:dyDescent="0.25">
      <c r="A36" s="13"/>
      <c r="B36" s="19" t="s">
        <v>24</v>
      </c>
      <c r="C36" s="20"/>
      <c r="D36" s="21"/>
      <c r="E36" s="23">
        <f>+E37+E38</f>
        <v>3000</v>
      </c>
      <c r="F36" s="23">
        <f>+F37</f>
        <v>1075863.6499999999</v>
      </c>
      <c r="G36" s="23">
        <f>+G37+G38</f>
        <v>1078863.6499999999</v>
      </c>
      <c r="H36" s="23">
        <f>+H37+H38</f>
        <v>115415.88</v>
      </c>
      <c r="I36" s="23">
        <f>+I37+I38</f>
        <v>115415.88</v>
      </c>
      <c r="J36" s="23">
        <f>+J37+J38</f>
        <v>112415.88</v>
      </c>
      <c r="L36" s="28"/>
    </row>
    <row r="37" spans="1:14" ht="12" customHeight="1" x14ac:dyDescent="0.3">
      <c r="A37" s="13"/>
      <c r="B37" s="24"/>
      <c r="C37" s="20" t="s">
        <v>22</v>
      </c>
      <c r="D37" s="21"/>
      <c r="E37" s="23">
        <v>3000</v>
      </c>
      <c r="F37" s="27">
        <v>1075863.6499999999</v>
      </c>
      <c r="G37" s="23">
        <f>E37+F37</f>
        <v>1078863.6499999999</v>
      </c>
      <c r="H37" s="23">
        <v>115415.88</v>
      </c>
      <c r="I37" s="23">
        <v>115415.88</v>
      </c>
      <c r="J37" s="23">
        <f t="shared" ref="J37:J38" si="4">+I37-E37</f>
        <v>112415.88</v>
      </c>
    </row>
    <row r="38" spans="1:14" ht="12" customHeight="1" x14ac:dyDescent="0.25">
      <c r="A38" s="13"/>
      <c r="B38" s="24"/>
      <c r="C38" s="20" t="s">
        <v>23</v>
      </c>
      <c r="D38" s="21"/>
      <c r="E38" s="23">
        <v>0</v>
      </c>
      <c r="F38" s="23">
        <v>0</v>
      </c>
      <c r="G38" s="23">
        <f>E38+F38</f>
        <v>0</v>
      </c>
      <c r="H38" s="23">
        <v>0</v>
      </c>
      <c r="I38" s="23">
        <v>0</v>
      </c>
      <c r="J38" s="23">
        <f t="shared" si="4"/>
        <v>0</v>
      </c>
    </row>
    <row r="39" spans="1:14" ht="12" customHeight="1" x14ac:dyDescent="0.25">
      <c r="A39" s="13"/>
      <c r="B39" s="19" t="s">
        <v>26</v>
      </c>
      <c r="C39" s="20"/>
      <c r="D39" s="21"/>
      <c r="E39" s="51">
        <v>0</v>
      </c>
      <c r="F39" s="50">
        <v>0</v>
      </c>
      <c r="G39" s="47">
        <v>0</v>
      </c>
      <c r="H39" s="51">
        <v>0</v>
      </c>
      <c r="I39" s="51">
        <v>0</v>
      </c>
      <c r="J39" s="48">
        <v>0</v>
      </c>
    </row>
    <row r="40" spans="1:14" ht="12" customHeight="1" x14ac:dyDescent="0.25">
      <c r="A40" s="13"/>
      <c r="B40" s="19" t="s">
        <v>27</v>
      </c>
      <c r="C40" s="20"/>
      <c r="D40" s="21"/>
      <c r="E40" s="51">
        <v>33736655.340000004</v>
      </c>
      <c r="F40" s="47">
        <v>178689.3</v>
      </c>
      <c r="G40" s="47">
        <v>33915344.640000001</v>
      </c>
      <c r="H40" s="23">
        <v>12242675.51</v>
      </c>
      <c r="I40" s="23">
        <v>12242675.51</v>
      </c>
      <c r="J40" s="48">
        <v>-21493979.830000006</v>
      </c>
    </row>
    <row r="41" spans="1:14" ht="12" customHeight="1" x14ac:dyDescent="0.25">
      <c r="A41" s="13"/>
      <c r="B41" s="49"/>
      <c r="C41" s="6"/>
      <c r="D41" s="55"/>
      <c r="E41" s="51">
        <v>0</v>
      </c>
      <c r="F41" s="50">
        <f>+F42</f>
        <v>0</v>
      </c>
      <c r="G41" s="47">
        <f>+G42</f>
        <v>0</v>
      </c>
      <c r="H41" s="51">
        <f>+H42</f>
        <v>0</v>
      </c>
      <c r="I41" s="51">
        <f>+I42</f>
        <v>0</v>
      </c>
      <c r="J41" s="48">
        <f>+J42</f>
        <v>0</v>
      </c>
      <c r="N41" s="28"/>
    </row>
    <row r="42" spans="1:14" ht="12" customHeight="1" x14ac:dyDescent="0.25">
      <c r="A42" s="13"/>
      <c r="B42" s="62" t="s">
        <v>34</v>
      </c>
      <c r="C42" s="6"/>
      <c r="D42" s="55"/>
      <c r="E42" s="51">
        <v>0</v>
      </c>
      <c r="F42" s="23">
        <v>0</v>
      </c>
      <c r="G42" s="47">
        <f>E42+F42</f>
        <v>0</v>
      </c>
      <c r="H42" s="51">
        <v>0</v>
      </c>
      <c r="I42" s="51">
        <v>0</v>
      </c>
      <c r="J42" s="48">
        <f t="shared" ref="J42:J48" si="5">+I42-E42</f>
        <v>0</v>
      </c>
      <c r="N42" s="28"/>
    </row>
    <row r="43" spans="1:14" ht="12" customHeight="1" x14ac:dyDescent="0.25">
      <c r="A43" s="13"/>
      <c r="B43" s="19" t="s">
        <v>18</v>
      </c>
      <c r="C43" s="20"/>
      <c r="D43" s="21"/>
      <c r="E43" s="51">
        <v>0</v>
      </c>
      <c r="F43" s="47">
        <v>0</v>
      </c>
      <c r="G43" s="47">
        <f t="shared" ref="G43:G44" si="6">+G44</f>
        <v>0</v>
      </c>
      <c r="H43" s="47">
        <v>0</v>
      </c>
      <c r="I43" s="47">
        <v>0</v>
      </c>
      <c r="J43" s="48">
        <f t="shared" ref="J43:J44" si="7">+J44</f>
        <v>0</v>
      </c>
    </row>
    <row r="44" spans="1:14" s="54" customFormat="1" ht="12" customHeight="1" x14ac:dyDescent="0.25">
      <c r="A44" s="5"/>
      <c r="B44" s="19" t="s">
        <v>25</v>
      </c>
      <c r="C44" s="20"/>
      <c r="D44" s="21"/>
      <c r="E44" s="51">
        <v>0</v>
      </c>
      <c r="F44" s="47">
        <v>0</v>
      </c>
      <c r="G44" s="47">
        <f t="shared" si="6"/>
        <v>0</v>
      </c>
      <c r="H44" s="47">
        <v>0</v>
      </c>
      <c r="I44" s="47">
        <v>0</v>
      </c>
      <c r="J44" s="48">
        <f t="shared" si="7"/>
        <v>0</v>
      </c>
      <c r="K44" s="53"/>
    </row>
    <row r="45" spans="1:14" s="54" customFormat="1" ht="12" customHeight="1" x14ac:dyDescent="0.25">
      <c r="A45" s="5"/>
      <c r="B45" s="19" t="s">
        <v>27</v>
      </c>
      <c r="C45" s="20"/>
      <c r="D45" s="21"/>
      <c r="E45" s="51">
        <v>0</v>
      </c>
      <c r="F45" s="47">
        <v>0</v>
      </c>
      <c r="G45" s="47">
        <f>+G46</f>
        <v>0</v>
      </c>
      <c r="H45" s="47">
        <v>0</v>
      </c>
      <c r="I45" s="47">
        <v>0</v>
      </c>
      <c r="J45" s="48">
        <f>+J46</f>
        <v>0</v>
      </c>
      <c r="K45" s="53"/>
    </row>
    <row r="46" spans="1:14" s="54" customFormat="1" ht="12" customHeight="1" x14ac:dyDescent="0.25">
      <c r="A46" s="5"/>
      <c r="B46" s="61"/>
      <c r="C46" s="6"/>
      <c r="D46" s="55"/>
      <c r="E46" s="51">
        <v>0</v>
      </c>
      <c r="F46" s="47">
        <v>0</v>
      </c>
      <c r="G46" s="47">
        <f>+E46+F46</f>
        <v>0</v>
      </c>
      <c r="H46" s="47">
        <v>0</v>
      </c>
      <c r="I46" s="47">
        <v>0</v>
      </c>
      <c r="J46" s="48">
        <f t="shared" si="5"/>
        <v>0</v>
      </c>
      <c r="K46" s="53"/>
    </row>
    <row r="47" spans="1:14" s="54" customFormat="1" ht="12" customHeight="1" x14ac:dyDescent="0.25">
      <c r="A47" s="5"/>
      <c r="B47" s="62" t="s">
        <v>35</v>
      </c>
      <c r="C47" s="6"/>
      <c r="D47" s="55"/>
      <c r="E47" s="51">
        <v>0</v>
      </c>
      <c r="F47" s="47">
        <v>0</v>
      </c>
      <c r="G47" s="47">
        <f t="shared" ref="G47" si="8">G48+G49</f>
        <v>0</v>
      </c>
      <c r="H47" s="47">
        <v>0</v>
      </c>
      <c r="I47" s="47">
        <v>0</v>
      </c>
      <c r="J47" s="47">
        <f t="shared" ref="J47" si="9">J48+J49</f>
        <v>0</v>
      </c>
      <c r="K47" s="53"/>
    </row>
    <row r="48" spans="1:14" s="54" customFormat="1" ht="12" customHeight="1" x14ac:dyDescent="0.25">
      <c r="A48" s="5"/>
      <c r="B48" s="49" t="s">
        <v>35</v>
      </c>
      <c r="C48" s="6"/>
      <c r="D48" s="55"/>
      <c r="E48" s="51">
        <v>0</v>
      </c>
      <c r="F48" s="47">
        <v>0</v>
      </c>
      <c r="G48" s="47">
        <f>+E48+F48</f>
        <v>0</v>
      </c>
      <c r="H48" s="47">
        <v>0</v>
      </c>
      <c r="I48" s="47">
        <v>0</v>
      </c>
      <c r="J48" s="48">
        <f t="shared" si="5"/>
        <v>0</v>
      </c>
      <c r="K48" s="53"/>
    </row>
    <row r="49" spans="1:14" s="54" customFormat="1" ht="12" customHeight="1" x14ac:dyDescent="0.25">
      <c r="A49" s="5"/>
      <c r="B49" s="49"/>
      <c r="C49" s="6"/>
      <c r="D49" s="55"/>
      <c r="E49" s="51"/>
      <c r="F49" s="47"/>
      <c r="G49" s="47"/>
      <c r="H49" s="47"/>
      <c r="I49" s="47"/>
      <c r="J49" s="48"/>
      <c r="K49" s="53"/>
    </row>
    <row r="50" spans="1:14" ht="12" customHeight="1" x14ac:dyDescent="0.25">
      <c r="A50" s="5"/>
      <c r="B50" s="37"/>
      <c r="C50" s="38"/>
      <c r="D50" s="56" t="s">
        <v>29</v>
      </c>
      <c r="E50" s="57">
        <f>E29+E42+E47</f>
        <v>34981155.340000004</v>
      </c>
      <c r="F50" s="57">
        <f t="shared" ref="F50:I50" si="10">F29+F42+F47</f>
        <v>1678292.95</v>
      </c>
      <c r="G50" s="57">
        <f t="shared" si="10"/>
        <v>36659448.289999999</v>
      </c>
      <c r="H50" s="57">
        <f t="shared" si="10"/>
        <v>13486197.01</v>
      </c>
      <c r="I50" s="57">
        <f t="shared" si="10"/>
        <v>13486197.01</v>
      </c>
      <c r="J50" s="40">
        <f>IF(I50&gt;E50,I50-E50,0)</f>
        <v>0</v>
      </c>
      <c r="L50" s="28"/>
      <c r="M50" s="26"/>
      <c r="N50" s="26"/>
    </row>
    <row r="51" spans="1:14" x14ac:dyDescent="0.25">
      <c r="A51" s="13"/>
      <c r="B51" s="1"/>
      <c r="F51" s="42"/>
      <c r="G51" s="42"/>
      <c r="H51" s="43" t="s">
        <v>30</v>
      </c>
      <c r="I51" s="44"/>
      <c r="J51" s="45"/>
    </row>
    <row r="52" spans="1:14" x14ac:dyDescent="0.25">
      <c r="A52" s="13"/>
    </row>
    <row r="53" spans="1:14" x14ac:dyDescent="0.25">
      <c r="B53" s="58" t="s">
        <v>32</v>
      </c>
      <c r="C53" s="58"/>
      <c r="D53" s="58"/>
      <c r="E53" s="58"/>
      <c r="F53" s="58"/>
      <c r="G53" s="58"/>
      <c r="H53" s="58"/>
      <c r="I53" s="58"/>
      <c r="J53" s="58"/>
    </row>
  </sheetData>
  <mergeCells count="42">
    <mergeCell ref="B45:D45"/>
    <mergeCell ref="B39:D39"/>
    <mergeCell ref="B40:D40"/>
    <mergeCell ref="B43:D43"/>
    <mergeCell ref="B44:D44"/>
    <mergeCell ref="B30:D30"/>
    <mergeCell ref="B31:D31"/>
    <mergeCell ref="B32:D32"/>
    <mergeCell ref="B33:D33"/>
    <mergeCell ref="C34:D34"/>
    <mergeCell ref="B26:D28"/>
    <mergeCell ref="E26:I26"/>
    <mergeCell ref="J26:J27"/>
    <mergeCell ref="J50:J51"/>
    <mergeCell ref="H51:I51"/>
    <mergeCell ref="B53:J53"/>
    <mergeCell ref="C35:D35"/>
    <mergeCell ref="B36:D36"/>
    <mergeCell ref="C37:D37"/>
    <mergeCell ref="C38:D38"/>
    <mergeCell ref="B18:D18"/>
    <mergeCell ref="B19:D19"/>
    <mergeCell ref="B20:D20"/>
    <mergeCell ref="B21:D21"/>
    <mergeCell ref="J23:J24"/>
    <mergeCell ref="H24:I24"/>
    <mergeCell ref="C14:D14"/>
    <mergeCell ref="B15:D15"/>
    <mergeCell ref="C16:D16"/>
    <mergeCell ref="C17:D17"/>
    <mergeCell ref="B8:D8"/>
    <mergeCell ref="B9:D9"/>
    <mergeCell ref="B10:D10"/>
    <mergeCell ref="B11:D11"/>
    <mergeCell ref="B12:D12"/>
    <mergeCell ref="C13:D13"/>
    <mergeCell ref="B1:J1"/>
    <mergeCell ref="D2:J2"/>
    <mergeCell ref="B3:J3"/>
    <mergeCell ref="B4:D6"/>
    <mergeCell ref="E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2018-05-21T17:14:15Z</cp:lastPrinted>
  <dcterms:created xsi:type="dcterms:W3CDTF">2018-05-21T16:56:19Z</dcterms:created>
  <dcterms:modified xsi:type="dcterms:W3CDTF">2018-05-21T17:15:33Z</dcterms:modified>
</cp:coreProperties>
</file>